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000_22 (2)" sheetId="1" r:id="rId1"/>
  </sheets>
  <externalReferences>
    <externalReference r:id="rId2"/>
  </externalReferences>
  <definedNames>
    <definedName name="D_d1">[1]const!$C$4</definedName>
    <definedName name="D_d2">[1]const!$C$5</definedName>
    <definedName name="D_d3">[1]const!$C$6</definedName>
    <definedName name="E" localSheetId="0">'1000_22 (2)'!#REF!</definedName>
    <definedName name="Men1000_2">#REF!</definedName>
    <definedName name="N_dev">[1]const!$C$8</definedName>
    <definedName name="N_sor1">[1]const!$C$1</definedName>
    <definedName name="N_sor2">[1]const!$C$2</definedName>
    <definedName name="N_un">[1]const!$C$7</definedName>
    <definedName name="Women1000_1" localSheetId="0">'1000_22 (2)'!#REF!</definedName>
    <definedName name="Women1000_2">#REF!</definedName>
    <definedName name="_xlnm.Print_Titles" localSheetId="0">'1000_22 (2)'!$1:$5</definedName>
    <definedName name="_xlnm.Print_Area" localSheetId="0">'1000_22 (2)'!$A$1:$O$30</definedName>
  </definedNames>
  <calcPr calcId="124519" fullCalcOnLoad="1"/>
</workbook>
</file>

<file path=xl/calcChain.xml><?xml version="1.0" encoding="utf-8"?>
<calcChain xmlns="http://schemas.openxmlformats.org/spreadsheetml/2006/main">
  <c r="L13" i="1"/>
  <c r="N13" s="1"/>
  <c r="L12"/>
  <c r="N12" s="1"/>
  <c r="L11"/>
  <c r="N11" s="1"/>
  <c r="L10"/>
  <c r="N10" s="1"/>
  <c r="L9"/>
  <c r="N9" s="1"/>
  <c r="C7"/>
  <c r="J5"/>
  <c r="A3"/>
  <c r="A2"/>
</calcChain>
</file>

<file path=xl/sharedStrings.xml><?xml version="1.0" encoding="utf-8"?>
<sst xmlns="http://schemas.openxmlformats.org/spreadsheetml/2006/main" count="59" uniqueCount="44">
  <si>
    <t>(отбор на Кубки Мира)</t>
  </si>
  <si>
    <t>г.Коломна КЦ "Коломна"</t>
  </si>
  <si>
    <t>5000 метров</t>
  </si>
  <si>
    <t>1.23,00</t>
  </si>
  <si>
    <t>1.17,50</t>
  </si>
  <si>
    <t>Место</t>
  </si>
  <si>
    <t>№</t>
  </si>
  <si>
    <t>Дорожка</t>
  </si>
  <si>
    <t>Фамилия, Имя</t>
  </si>
  <si>
    <t>Разряд</t>
  </si>
  <si>
    <t>Регион</t>
  </si>
  <si>
    <t>Тренер</t>
  </si>
  <si>
    <t>Время</t>
  </si>
  <si>
    <t>Очки</t>
  </si>
  <si>
    <t>Отст.</t>
  </si>
  <si>
    <t>Вып.разр</t>
  </si>
  <si>
    <t>i</t>
  </si>
  <si>
    <t xml:space="preserve">Юракова Анна </t>
  </si>
  <si>
    <t>жен</t>
  </si>
  <si>
    <t>МСМК</t>
  </si>
  <si>
    <t>Калужская область</t>
  </si>
  <si>
    <t>Агафошина Т.Н.</t>
  </si>
  <si>
    <t>МС</t>
  </si>
  <si>
    <t>o</t>
  </si>
  <si>
    <t xml:space="preserve">Филюшкина Виктория </t>
  </si>
  <si>
    <t>Московская область</t>
  </si>
  <si>
    <t>Горбунова В.Н.</t>
  </si>
  <si>
    <t xml:space="preserve">Граф Ольга </t>
  </si>
  <si>
    <t>ЗМС</t>
  </si>
  <si>
    <t>Московская область, Омская область</t>
  </si>
  <si>
    <t>Куксов А.И.</t>
  </si>
  <si>
    <t xml:space="preserve">Сохрякова Елена </t>
  </si>
  <si>
    <t>Краснодарский край, Ивановская область</t>
  </si>
  <si>
    <t>КМС</t>
  </si>
  <si>
    <t>Зуева Анастасия</t>
  </si>
  <si>
    <t>Пермский край</t>
  </si>
  <si>
    <t>Начало: 12:30</t>
  </si>
  <si>
    <t>t льда: -6,3</t>
  </si>
  <si>
    <t>Окончание: 12:55</t>
  </si>
  <si>
    <t>t воздуха: +14,8</t>
  </si>
  <si>
    <t>влажность: 38 %</t>
  </si>
  <si>
    <t>Стартер: Волнухин Е.В.</t>
  </si>
  <si>
    <t>Главный судья соревнований</t>
  </si>
  <si>
    <t>Баканов В.В.</t>
  </si>
</sst>
</file>

<file path=xl/styles.xml><?xml version="1.0" encoding="utf-8"?>
<styleSheet xmlns="http://schemas.openxmlformats.org/spreadsheetml/2006/main">
  <numFmts count="4">
    <numFmt numFmtId="164" formatCode="m/ss.00"/>
    <numFmt numFmtId="165" formatCode="0.000"/>
    <numFmt numFmtId="166" formatCode="00.00"/>
    <numFmt numFmtId="167" formatCode="mm/ss.00"/>
  </numFmts>
  <fonts count="15">
    <font>
      <sz val="10"/>
      <name val="Arial"/>
    </font>
    <font>
      <b/>
      <sz val="16"/>
      <name val="Monotype Corsiva"/>
      <family val="4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Monotype Corsiva"/>
      <family val="4"/>
      <charset val="204"/>
    </font>
    <font>
      <b/>
      <sz val="22"/>
      <name val="Monotype Corsiva"/>
      <family val="4"/>
      <charset val="204"/>
    </font>
    <font>
      <b/>
      <sz val="18"/>
      <name val="Monotype Corsiva"/>
      <family val="4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14" fontId="7" fillId="0" borderId="1" xfId="1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1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 applyFill="1" applyBorder="1" applyAlignment="1">
      <alignment horizontal="center" vertical="justify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2" fillId="0" borderId="0" xfId="1" applyBorder="1" applyAlignment="1">
      <alignment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justify"/>
    </xf>
    <xf numFmtId="0" fontId="3" fillId="0" borderId="1" xfId="1" applyFont="1" applyFill="1" applyBorder="1" applyAlignment="1">
      <alignment horizontal="center" vertical="justify"/>
    </xf>
    <xf numFmtId="0" fontId="3" fillId="0" borderId="1" xfId="1" applyFont="1" applyFill="1" applyBorder="1" applyAlignment="1">
      <alignment horizontal="left" vertical="justify"/>
    </xf>
    <xf numFmtId="14" fontId="3" fillId="0" borderId="1" xfId="1" applyNumberFormat="1" applyFont="1" applyFill="1" applyBorder="1" applyAlignment="1">
      <alignment horizontal="center" vertical="justify"/>
    </xf>
    <xf numFmtId="0" fontId="3" fillId="0" borderId="1" xfId="1" applyFont="1" applyFill="1" applyBorder="1" applyAlignment="1">
      <alignment vertical="justify"/>
    </xf>
    <xf numFmtId="0" fontId="3" fillId="0" borderId="1" xfId="1" applyFont="1" applyBorder="1" applyAlignment="1">
      <alignment vertical="justify"/>
    </xf>
    <xf numFmtId="164" fontId="9" fillId="0" borderId="1" xfId="1" applyNumberFormat="1" applyFont="1" applyBorder="1" applyAlignment="1">
      <alignment horizontal="left" vertical="justify"/>
    </xf>
    <xf numFmtId="165" fontId="3" fillId="0" borderId="1" xfId="1" applyNumberFormat="1" applyFont="1" applyBorder="1" applyAlignment="1">
      <alignment horizontal="left" vertical="justify"/>
    </xf>
    <xf numFmtId="166" fontId="3" fillId="0" borderId="1" xfId="1" applyNumberFormat="1" applyFont="1" applyBorder="1" applyAlignment="1">
      <alignment horizontal="left" vertical="justify" wrapText="1"/>
    </xf>
    <xf numFmtId="0" fontId="3" fillId="0" borderId="0" xfId="1" applyFont="1" applyBorder="1" applyAlignment="1">
      <alignment horizontal="center" vertical="justify"/>
    </xf>
    <xf numFmtId="0" fontId="3" fillId="0" borderId="0" xfId="1" applyFont="1" applyFill="1" applyBorder="1" applyAlignment="1">
      <alignment horizontal="left" vertical="justify"/>
    </xf>
    <xf numFmtId="14" fontId="3" fillId="0" borderId="0" xfId="1" applyNumberFormat="1" applyFont="1" applyFill="1" applyBorder="1" applyAlignment="1">
      <alignment horizontal="center" vertical="justify"/>
    </xf>
    <xf numFmtId="0" fontId="3" fillId="0" borderId="0" xfId="1" applyFont="1" applyFill="1" applyBorder="1" applyAlignment="1">
      <alignment vertical="justify"/>
    </xf>
    <xf numFmtId="0" fontId="3" fillId="0" borderId="0" xfId="1" applyFont="1" applyBorder="1" applyAlignment="1">
      <alignment vertical="justify"/>
    </xf>
    <xf numFmtId="164" fontId="9" fillId="0" borderId="0" xfId="1" applyNumberFormat="1" applyFont="1" applyBorder="1" applyAlignment="1">
      <alignment horizontal="left" vertical="justify"/>
    </xf>
    <xf numFmtId="165" fontId="3" fillId="0" borderId="0" xfId="1" applyNumberFormat="1" applyFont="1" applyBorder="1" applyAlignment="1">
      <alignment horizontal="left" vertical="justify"/>
    </xf>
    <xf numFmtId="166" fontId="3" fillId="0" borderId="0" xfId="1" applyNumberFormat="1" applyFont="1" applyBorder="1" applyAlignment="1">
      <alignment horizontal="left" vertical="justify" wrapText="1"/>
    </xf>
    <xf numFmtId="0" fontId="3" fillId="0" borderId="0" xfId="0" applyFont="1"/>
    <xf numFmtId="0" fontId="13" fillId="0" borderId="0" xfId="0" applyFont="1"/>
    <xf numFmtId="0" fontId="14" fillId="0" borderId="0" xfId="0" applyFont="1" applyFill="1"/>
    <xf numFmtId="164" fontId="13" fillId="0" borderId="0" xfId="0" applyNumberFormat="1" applyFont="1"/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left" vertical="justify" wrapText="1"/>
    </xf>
    <xf numFmtId="14" fontId="14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vertical="justify" wrapTex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justify" wrapText="1"/>
    </xf>
    <xf numFmtId="14" fontId="3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vertical="justify"/>
    </xf>
    <xf numFmtId="167" fontId="3" fillId="0" borderId="0" xfId="0" applyNumberFormat="1" applyFont="1" applyBorder="1" applyAlignment="1">
      <alignment vertical="justify"/>
    </xf>
    <xf numFmtId="165" fontId="3" fillId="0" borderId="0" xfId="0" applyNumberFormat="1" applyFont="1" applyBorder="1" applyAlignment="1">
      <alignment horizontal="left" vertical="justify"/>
    </xf>
    <xf numFmtId="166" fontId="3" fillId="0" borderId="0" xfId="0" applyNumberFormat="1" applyFont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304800</xdr:rowOff>
    </xdr:from>
    <xdr:to>
      <xdr:col>7</xdr:col>
      <xdr:colOff>1362075</xdr:colOff>
      <xdr:row>1</xdr:row>
      <xdr:rowOff>0</xdr:rowOff>
    </xdr:to>
    <xdr:pic>
      <xdr:nvPicPr>
        <xdr:cNvPr id="2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04800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76200</xdr:colOff>
      <xdr:row>1</xdr:row>
      <xdr:rowOff>66675</xdr:rowOff>
    </xdr:to>
    <xdr:pic>
      <xdr:nvPicPr>
        <xdr:cNvPr id="3" name="Рисунок 7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838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0</xdr:row>
      <xdr:rowOff>266700</xdr:rowOff>
    </xdr:from>
    <xdr:to>
      <xdr:col>3</xdr:col>
      <xdr:colOff>1219200</xdr:colOff>
      <xdr:row>1</xdr:row>
      <xdr:rowOff>9525</xdr:rowOff>
    </xdr:to>
    <xdr:pic>
      <xdr:nvPicPr>
        <xdr:cNvPr id="4" name="Рисунок 1" descr="russkating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266700"/>
          <a:ext cx="1133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257175</xdr:rowOff>
    </xdr:from>
    <xdr:to>
      <xdr:col>7</xdr:col>
      <xdr:colOff>219075</xdr:colOff>
      <xdr:row>0</xdr:row>
      <xdr:rowOff>704850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2675" y="257175"/>
          <a:ext cx="1114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1381125</xdr:colOff>
      <xdr:row>0</xdr:row>
      <xdr:rowOff>85725</xdr:rowOff>
    </xdr:from>
    <xdr:to>
      <xdr:col>13</xdr:col>
      <xdr:colOff>142875</xdr:colOff>
      <xdr:row>1</xdr:row>
      <xdr:rowOff>57150</xdr:rowOff>
    </xdr:to>
    <xdr:pic>
      <xdr:nvPicPr>
        <xdr:cNvPr id="6" name="Рисунок 6" descr="F:\23-25.10.2015 г. - Шавырин\Ростех - КБМ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29150" y="85725"/>
          <a:ext cx="904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104775</xdr:colOff>
      <xdr:row>0</xdr:row>
      <xdr:rowOff>19050</xdr:rowOff>
    </xdr:from>
    <xdr:to>
      <xdr:col>14</xdr:col>
      <xdr:colOff>180975</xdr:colOff>
      <xdr:row>1</xdr:row>
      <xdr:rowOff>76200</xdr:rowOff>
    </xdr:to>
    <xdr:pic>
      <xdr:nvPicPr>
        <xdr:cNvPr id="7" name="Рисунок 5" descr="F:\23-25.10.2015 г. - Шавырин\КБМ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95925" y="19050"/>
          <a:ext cx="6477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23.10.2016%20&#1075;.%20-%20&#1042;&#1089;&#1077;&#1088;&#1086;&#1089;&#1089;&#1080;&#1081;&#1089;&#1082;&#1080;&#1077;%20&#1089;&#1086;&#1088;&#1077;&#1074;.%20&#1055;&#1072;&#1084;&#1103;&#1090;&#1080;%20&#1041;.&#1048;.&#1064;&#1072;&#1074;&#1099;&#1088;&#1080;&#1085;&#1072;%20(&#1086;&#1090;&#1073;&#1086;&#1088;%20&#1085;&#1072;%20&#1050;&#1091;&#1073;&#1082;&#1080;%20&#1052;&#1080;&#1088;&#1072;)/&#1056;&#1077;&#1079;&#1091;&#1083;&#1100;&#1090;&#1072;&#1090;&#1099;%20&#1084;&#1091;&#1078;.,%20&#1078;&#1077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1 (2)"/>
      <sheetName val="500_02"/>
      <sheetName val="500_02 (2)"/>
      <sheetName val="1000_01"/>
      <sheetName val="1000_01 (2)"/>
      <sheetName val="1000_02"/>
      <sheetName val="500_21"/>
      <sheetName val="500_22"/>
      <sheetName val="1000_21"/>
      <sheetName val="1000_22"/>
      <sheetName val="1000_22 (2)"/>
      <sheetName val="1000_21 (2)"/>
      <sheetName val="1000_22 (3)"/>
      <sheetName val="cons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III Всероссийские соревнования по конькобежному спорту</v>
          </cell>
        </row>
        <row r="2">
          <cell r="C2" t="str">
            <v>"ПАМЯТИ Б.И.ШАВЫРИНА"</v>
          </cell>
        </row>
        <row r="4">
          <cell r="C4" t="str">
            <v>21 октября 2016 г.</v>
          </cell>
        </row>
        <row r="5">
          <cell r="C5" t="str">
            <v>22 октября 2016 г.</v>
          </cell>
        </row>
        <row r="6">
          <cell r="C6" t="str">
            <v>23 октября 2016 г.</v>
          </cell>
        </row>
        <row r="7">
          <cell r="C7" t="str">
            <v>Мужчины</v>
          </cell>
        </row>
        <row r="8">
          <cell r="C8" t="str">
            <v>Женщины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7030A0"/>
  </sheetPr>
  <dimension ref="A1:AK30"/>
  <sheetViews>
    <sheetView tabSelected="1" view="pageBreakPreview" topLeftCell="A11" zoomScale="145" zoomScaleNormal="115" zoomScaleSheetLayoutView="145" workbookViewId="0">
      <selection activeCell="G19" sqref="G19"/>
    </sheetView>
  </sheetViews>
  <sheetFormatPr defaultRowHeight="12.75"/>
  <cols>
    <col min="1" max="1" width="5.5703125" style="2" customWidth="1"/>
    <col min="2" max="2" width="4.7109375" style="2" customWidth="1"/>
    <col min="3" max="3" width="5.28515625" style="2" customWidth="1"/>
    <col min="4" max="4" width="23.42578125" style="2" customWidth="1"/>
    <col min="5" max="5" width="8.140625" style="2" hidden="1" customWidth="1"/>
    <col min="6" max="6" width="13.85546875" style="2" hidden="1" customWidth="1"/>
    <col min="7" max="7" width="9.7109375" style="2" customWidth="1"/>
    <col min="8" max="8" width="22.28515625" style="2" customWidth="1"/>
    <col min="9" max="9" width="24.42578125" style="2" hidden="1" customWidth="1"/>
    <col min="10" max="10" width="0.42578125" style="2" hidden="1" customWidth="1"/>
    <col min="11" max="11" width="0.7109375" style="2" hidden="1" customWidth="1"/>
    <col min="12" max="12" width="9.85546875" style="2" customWidth="1"/>
    <col min="13" max="13" width="0.85546875" style="2" hidden="1" customWidth="1"/>
    <col min="14" max="14" width="8.5703125" style="2" customWidth="1"/>
    <col min="15" max="15" width="7.85546875" style="2" customWidth="1"/>
    <col min="16" max="16" width="4.140625" style="2" customWidth="1"/>
    <col min="17" max="17" width="7.5703125" style="2" customWidth="1"/>
    <col min="18" max="21" width="9.140625" style="2"/>
    <col min="22" max="22" width="5.42578125" style="2" customWidth="1"/>
    <col min="23" max="23" width="4.28515625" style="2" customWidth="1"/>
    <col min="24" max="24" width="26.85546875" style="2" customWidth="1"/>
    <col min="25" max="16384" width="9.140625" style="2"/>
  </cols>
  <sheetData>
    <row r="1" spans="1:37" ht="5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7" ht="42" customHeight="1">
      <c r="A2" s="3" t="str">
        <f>N_sor1</f>
        <v>III Всероссийские соревнования по конькобежному спорту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7" ht="30" customHeight="1">
      <c r="A3" s="4" t="str">
        <f>N_sor2</f>
        <v>"ПАМЯТИ Б.И.ШАВЫРИНА"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7" ht="30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37" ht="31.15" customHeight="1" thickBot="1">
      <c r="A5" s="7" t="s">
        <v>1</v>
      </c>
      <c r="B5" s="7"/>
      <c r="C5" s="7"/>
      <c r="D5" s="7"/>
      <c r="E5" s="8"/>
      <c r="F5" s="8"/>
      <c r="G5" s="8"/>
      <c r="H5" s="8"/>
      <c r="I5" s="8"/>
      <c r="J5" s="9" t="str">
        <f>D_d3</f>
        <v>23 октября 2016 г.</v>
      </c>
      <c r="K5" s="10"/>
      <c r="L5" s="10"/>
      <c r="M5" s="10"/>
      <c r="N5" s="10"/>
      <c r="O5" s="10"/>
    </row>
    <row r="6" spans="1:37" ht="28.15" customHeight="1" thickTop="1">
      <c r="A6" s="11"/>
      <c r="B6" s="11"/>
      <c r="C6" s="11"/>
      <c r="D6" s="11"/>
      <c r="E6" s="12"/>
      <c r="F6" s="12"/>
      <c r="G6" s="12"/>
      <c r="H6" s="12"/>
      <c r="I6" s="12"/>
      <c r="J6" s="13"/>
      <c r="K6" s="14"/>
      <c r="L6" s="14"/>
      <c r="M6" s="14"/>
      <c r="N6" s="14"/>
      <c r="O6" s="14"/>
    </row>
    <row r="7" spans="1:37" ht="36" customHeight="1">
      <c r="B7" s="15"/>
      <c r="C7" s="16" t="str">
        <f>N_dev</f>
        <v>Женщины</v>
      </c>
      <c r="D7" s="16"/>
      <c r="E7" s="16"/>
      <c r="F7" s="16"/>
      <c r="G7" s="16"/>
      <c r="H7" s="16"/>
      <c r="I7" s="16"/>
      <c r="J7" s="16"/>
      <c r="K7" s="15"/>
      <c r="L7" s="16" t="s">
        <v>2</v>
      </c>
      <c r="M7" s="16"/>
      <c r="N7" s="16"/>
      <c r="O7" s="15"/>
      <c r="P7" s="17"/>
      <c r="Q7" s="2" t="s">
        <v>3</v>
      </c>
      <c r="R7" s="2" t="s">
        <v>4</v>
      </c>
      <c r="U7" s="18"/>
      <c r="V7" s="18"/>
      <c r="W7" s="19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8.75" customHeight="1" thickBot="1">
      <c r="A8" s="20" t="s">
        <v>5</v>
      </c>
      <c r="B8" s="20" t="s">
        <v>6</v>
      </c>
      <c r="C8" s="21" t="s">
        <v>7</v>
      </c>
      <c r="D8" s="20" t="s">
        <v>8</v>
      </c>
      <c r="E8" s="20"/>
      <c r="F8" s="20" t="s">
        <v>9</v>
      </c>
      <c r="G8" s="20" t="s">
        <v>9</v>
      </c>
      <c r="H8" s="20" t="s">
        <v>10</v>
      </c>
      <c r="I8" s="20" t="s">
        <v>10</v>
      </c>
      <c r="J8" s="20" t="s">
        <v>11</v>
      </c>
      <c r="K8" s="20"/>
      <c r="L8" s="20" t="s">
        <v>12</v>
      </c>
      <c r="M8" s="20" t="s">
        <v>13</v>
      </c>
      <c r="N8" s="20" t="s">
        <v>14</v>
      </c>
      <c r="O8" s="20" t="s">
        <v>15</v>
      </c>
      <c r="P8" s="17"/>
      <c r="Q8" s="22"/>
      <c r="R8" s="22"/>
      <c r="U8" s="18"/>
      <c r="V8" s="18"/>
      <c r="W8" s="1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8" customHeight="1" thickTop="1">
      <c r="A9" s="23">
        <v>1</v>
      </c>
      <c r="B9" s="24">
        <v>2</v>
      </c>
      <c r="C9" s="24" t="s">
        <v>16</v>
      </c>
      <c r="D9" s="25" t="s">
        <v>17</v>
      </c>
      <c r="E9" s="24" t="s">
        <v>18</v>
      </c>
      <c r="F9" s="26">
        <v>33854</v>
      </c>
      <c r="G9" s="24" t="s">
        <v>19</v>
      </c>
      <c r="H9" s="27" t="s">
        <v>20</v>
      </c>
      <c r="I9" s="25" t="s">
        <v>21</v>
      </c>
      <c r="J9" s="27"/>
      <c r="K9" s="28"/>
      <c r="L9" s="29">
        <f>(P9*60+Q9)/86400</f>
        <v>4.9561342592592591E-3</v>
      </c>
      <c r="M9" s="30"/>
      <c r="N9" s="31">
        <f>(L9-L$9)*86400</f>
        <v>0</v>
      </c>
      <c r="O9" s="32" t="s">
        <v>22</v>
      </c>
      <c r="P9" s="17">
        <v>7</v>
      </c>
      <c r="Q9" s="22">
        <v>8.2100000000000009</v>
      </c>
      <c r="R9" s="22"/>
      <c r="U9" s="18"/>
      <c r="V9" s="18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8" customHeight="1">
      <c r="A10" s="33">
        <v>2</v>
      </c>
      <c r="B10" s="34">
        <v>12</v>
      </c>
      <c r="C10" s="34" t="s">
        <v>23</v>
      </c>
      <c r="D10" s="35" t="s">
        <v>24</v>
      </c>
      <c r="E10" s="34" t="s">
        <v>18</v>
      </c>
      <c r="F10" s="36">
        <v>31200</v>
      </c>
      <c r="G10" s="34" t="s">
        <v>19</v>
      </c>
      <c r="H10" s="37" t="s">
        <v>25</v>
      </c>
      <c r="I10" s="35" t="s">
        <v>26</v>
      </c>
      <c r="J10" s="37"/>
      <c r="K10" s="38"/>
      <c r="L10" s="39">
        <f>(P10*60+Q10)/86400</f>
        <v>5.1018518518518522E-3</v>
      </c>
      <c r="M10" s="40"/>
      <c r="N10" s="41">
        <f>(L10-L$9)*86400</f>
        <v>12.590000000000046</v>
      </c>
      <c r="O10" s="42" t="s">
        <v>22</v>
      </c>
      <c r="P10" s="17">
        <v>7</v>
      </c>
      <c r="Q10" s="22">
        <v>20.8</v>
      </c>
      <c r="R10" s="22"/>
      <c r="U10" s="18"/>
      <c r="V10" s="18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28.5" customHeight="1">
      <c r="A11" s="43">
        <v>3</v>
      </c>
      <c r="B11" s="44">
        <v>16</v>
      </c>
      <c r="C11" s="44" t="s">
        <v>23</v>
      </c>
      <c r="D11" s="45" t="s">
        <v>27</v>
      </c>
      <c r="E11" s="44" t="s">
        <v>18</v>
      </c>
      <c r="F11" s="46">
        <v>30512</v>
      </c>
      <c r="G11" s="44" t="s">
        <v>28</v>
      </c>
      <c r="H11" s="47" t="s">
        <v>29</v>
      </c>
      <c r="I11" s="45" t="s">
        <v>30</v>
      </c>
      <c r="J11" s="47"/>
      <c r="K11" s="48"/>
      <c r="L11" s="49">
        <f>(P11*60+Q11)/86400</f>
        <v>5.1133101851851851E-3</v>
      </c>
      <c r="M11" s="50"/>
      <c r="N11" s="41">
        <f>(L11-L$9)*86400</f>
        <v>13.580000000000011</v>
      </c>
      <c r="O11" s="51" t="s">
        <v>22</v>
      </c>
      <c r="P11" s="17">
        <v>7</v>
      </c>
      <c r="Q11" s="22">
        <v>21.79</v>
      </c>
      <c r="R11" s="22"/>
      <c r="U11" s="18"/>
      <c r="V11" s="18"/>
      <c r="W11" s="19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8.5" customHeight="1">
      <c r="A12" s="43">
        <v>4</v>
      </c>
      <c r="B12" s="44">
        <v>5</v>
      </c>
      <c r="C12" s="44" t="s">
        <v>16</v>
      </c>
      <c r="D12" s="45" t="s">
        <v>31</v>
      </c>
      <c r="E12" s="44" t="s">
        <v>18</v>
      </c>
      <c r="F12" s="46">
        <v>33181</v>
      </c>
      <c r="G12" s="44" t="s">
        <v>22</v>
      </c>
      <c r="H12" s="47" t="s">
        <v>32</v>
      </c>
      <c r="I12" s="45"/>
      <c r="J12" s="47"/>
      <c r="K12" s="48"/>
      <c r="L12" s="49">
        <f>(P12*60+Q12)/86400</f>
        <v>5.3218750000000002E-3</v>
      </c>
      <c r="M12" s="50"/>
      <c r="N12" s="41">
        <f>(L12-L$9)*86400</f>
        <v>31.600000000000033</v>
      </c>
      <c r="O12" s="51" t="s">
        <v>33</v>
      </c>
      <c r="P12" s="17">
        <v>7</v>
      </c>
      <c r="Q12" s="22">
        <v>39.81</v>
      </c>
      <c r="R12" s="22"/>
      <c r="U12" s="18"/>
      <c r="V12" s="18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8" customHeight="1">
      <c r="A13" s="33">
        <v>5</v>
      </c>
      <c r="B13" s="34">
        <v>19</v>
      </c>
      <c r="C13" s="34" t="s">
        <v>16</v>
      </c>
      <c r="D13" s="35" t="s">
        <v>34</v>
      </c>
      <c r="E13" s="34" t="s">
        <v>18</v>
      </c>
      <c r="F13" s="36">
        <v>34800</v>
      </c>
      <c r="G13" s="34" t="s">
        <v>22</v>
      </c>
      <c r="H13" s="37" t="s">
        <v>35</v>
      </c>
      <c r="I13" s="35"/>
      <c r="J13" s="37"/>
      <c r="K13" s="38"/>
      <c r="L13" s="39">
        <f>(P13*60+Q13)/86400</f>
        <v>5.3493055555555559E-3</v>
      </c>
      <c r="M13" s="40"/>
      <c r="N13" s="41">
        <f>(L13-L$9)*86400</f>
        <v>33.970000000000049</v>
      </c>
      <c r="O13" s="42" t="s">
        <v>33</v>
      </c>
      <c r="P13" s="17">
        <v>7</v>
      </c>
      <c r="Q13" s="22">
        <v>42.18</v>
      </c>
      <c r="R13" s="22"/>
      <c r="U13" s="18"/>
      <c r="V13" s="18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5.25" customHeight="1" thickBot="1">
      <c r="A14" s="52"/>
      <c r="B14" s="53"/>
      <c r="C14" s="53"/>
      <c r="D14" s="54"/>
      <c r="E14" s="55"/>
      <c r="F14" s="53"/>
      <c r="G14" s="53"/>
      <c r="H14" s="56"/>
      <c r="I14" s="53"/>
      <c r="J14" s="56"/>
      <c r="K14" s="57"/>
      <c r="L14" s="58"/>
      <c r="M14" s="59"/>
      <c r="N14" s="60"/>
      <c r="O14" s="52"/>
      <c r="P14" s="17"/>
      <c r="Q14" s="22"/>
      <c r="R14" s="22"/>
      <c r="U14" s="18"/>
      <c r="V14" s="18"/>
      <c r="W14" s="19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22.5" customHeight="1" thickTop="1">
      <c r="A15" s="61"/>
      <c r="B15" s="19"/>
      <c r="C15" s="19"/>
      <c r="D15" s="62"/>
      <c r="E15" s="63"/>
      <c r="F15" s="19"/>
      <c r="G15" s="19"/>
      <c r="H15" s="64"/>
      <c r="I15" s="19"/>
      <c r="J15" s="64"/>
      <c r="K15" s="65"/>
      <c r="L15" s="66"/>
      <c r="M15" s="67"/>
      <c r="N15" s="68"/>
      <c r="O15" s="61"/>
      <c r="P15" s="17"/>
      <c r="Q15" s="22"/>
      <c r="R15" s="22"/>
      <c r="U15" s="18"/>
      <c r="V15" s="18"/>
      <c r="W15" s="1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69" customFormat="1" ht="15" customHeight="1">
      <c r="B16" s="70" t="s">
        <v>36</v>
      </c>
      <c r="D16" s="71"/>
      <c r="E16" s="71"/>
      <c r="F16" s="71"/>
      <c r="G16" s="72"/>
      <c r="H16" s="72"/>
      <c r="L16" s="72" t="s">
        <v>37</v>
      </c>
      <c r="O16" s="73"/>
    </row>
    <row r="17" spans="1:37" s="69" customFormat="1" ht="15" customHeight="1">
      <c r="B17" s="70" t="s">
        <v>38</v>
      </c>
      <c r="D17" s="74"/>
      <c r="E17" s="75"/>
      <c r="F17" s="76"/>
      <c r="G17" s="72"/>
      <c r="H17" s="72"/>
      <c r="I17" s="77"/>
      <c r="L17" s="72" t="s">
        <v>39</v>
      </c>
      <c r="O17" s="73"/>
    </row>
    <row r="18" spans="1:37" s="69" customFormat="1" ht="16.5" customHeight="1">
      <c r="A18" s="78"/>
      <c r="B18" s="79"/>
      <c r="C18" s="79"/>
      <c r="D18" s="80"/>
      <c r="E18" s="81"/>
      <c r="F18" s="82"/>
      <c r="G18" s="82"/>
      <c r="H18" s="77"/>
      <c r="I18" s="83"/>
      <c r="J18" s="83"/>
      <c r="K18" s="84"/>
      <c r="L18" s="72" t="s">
        <v>40</v>
      </c>
      <c r="M18" s="85"/>
      <c r="N18" s="86"/>
      <c r="O18" s="78"/>
      <c r="P18" s="87"/>
      <c r="Q18" s="88"/>
      <c r="R18" s="88"/>
      <c r="U18" s="89"/>
      <c r="V18" s="89"/>
      <c r="W18" s="7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s="69" customFormat="1" ht="16.5" customHeight="1">
      <c r="A19" s="78"/>
      <c r="B19" s="79"/>
      <c r="C19" s="79"/>
      <c r="D19" s="80"/>
      <c r="E19" s="81"/>
      <c r="F19" s="82"/>
      <c r="G19" s="82"/>
      <c r="H19" s="77"/>
      <c r="I19" s="83"/>
      <c r="J19" s="83"/>
      <c r="K19" s="84"/>
      <c r="L19" s="90"/>
      <c r="M19" s="85"/>
      <c r="N19" s="86"/>
      <c r="O19" s="78"/>
      <c r="P19" s="87"/>
      <c r="Q19" s="88"/>
      <c r="R19" s="88"/>
      <c r="U19" s="89"/>
      <c r="V19" s="89"/>
      <c r="W19" s="7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37" s="69" customFormat="1">
      <c r="B21" s="70" t="s">
        <v>41</v>
      </c>
    </row>
    <row r="22" spans="1:37" s="69" customFormat="1"/>
    <row r="23" spans="1:37" s="69" customFormat="1"/>
    <row r="24" spans="1:37" s="69" customFormat="1"/>
    <row r="25" spans="1:37" s="69" customFormat="1"/>
    <row r="26" spans="1:37" s="69" customFormat="1"/>
    <row r="27" spans="1:37" s="69" customFormat="1"/>
    <row r="28" spans="1:37" s="69" customFormat="1"/>
    <row r="29" spans="1:37" s="69" customFormat="1"/>
    <row r="30" spans="1:37" s="69" customFormat="1">
      <c r="B30" s="91" t="s">
        <v>42</v>
      </c>
      <c r="C30" s="91"/>
      <c r="D30" s="91"/>
      <c r="L30" s="92" t="s">
        <v>43</v>
      </c>
      <c r="M30" s="92"/>
      <c r="N30" s="92"/>
      <c r="O30" s="92"/>
    </row>
  </sheetData>
  <dataConsolidate/>
  <mergeCells count="10">
    <mergeCell ref="C7:J7"/>
    <mergeCell ref="L7:N7"/>
    <mergeCell ref="B30:D30"/>
    <mergeCell ref="L30:O30"/>
    <mergeCell ref="A1:O1"/>
    <mergeCell ref="A2:O2"/>
    <mergeCell ref="A3:O3"/>
    <mergeCell ref="A4:O4"/>
    <mergeCell ref="A5:D5"/>
    <mergeCell ref="J5:O5"/>
  </mergeCells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1000_22 (2)</vt:lpstr>
      <vt:lpstr>'1000_22 (2)'!Заголовки_для_печати</vt:lpstr>
      <vt:lpstr>'1000_22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2016-10-23T09:56:56Z</dcterms:created>
  <dcterms:modified xsi:type="dcterms:W3CDTF">2016-10-23T09:57:16Z</dcterms:modified>
</cp:coreProperties>
</file>